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отчет об исполнении бюджета\"/>
    </mc:Choice>
  </mc:AlternateContent>
  <bookViews>
    <workbookView xWindow="0" yWindow="0" windowWidth="19200" windowHeight="11610" activeTab="1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D30" i="2" l="1"/>
  <c r="D29" i="2"/>
  <c r="D28" i="2"/>
  <c r="D27" i="2"/>
  <c r="D26" i="2"/>
  <c r="D25" i="2"/>
  <c r="D24" i="2"/>
  <c r="D22" i="2"/>
  <c r="D20" i="2"/>
  <c r="D19" i="2"/>
  <c r="D18" i="2"/>
  <c r="D16" i="2"/>
</calcChain>
</file>

<file path=xl/sharedStrings.xml><?xml version="1.0" encoding="utf-8"?>
<sst xmlns="http://schemas.openxmlformats.org/spreadsheetml/2006/main" count="425" uniqueCount="174">
  <si>
    <t>ОТЧЕТ ОБ ИСПОЛНЕНИИ БЮДЖЕТА</t>
  </si>
  <si>
    <t>КОДЫ</t>
  </si>
  <si>
    <t>на 1 февраля 2023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</si>
  <si>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</si>
  <si>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</si>
  <si>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</si>
  <si>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</si>
  <si>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</si>
  <si>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</si>
  <si>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Мелегежское сельское поселение Тихвинского муниципального района Ленинградской области</t>
  </si>
  <si>
    <t>Глава по БК</t>
  </si>
  <si>
    <t>941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</si>
  <si>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</si>
  <si>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</si>
  <si>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</si>
  <si>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</si>
  <si>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</si>
  <si>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</si>
  <si>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</si>
  <si>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</si>
  <si>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</si>
  <si>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</si>
  <si>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</si>
  <si>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</si>
  <si>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</si>
  <si>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</si>
  <si>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</si>
  <si>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</si>
  <si>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</si>
  <si>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</si>
  <si>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</si>
  <si>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</si>
  <si>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</si>
  <si>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</si>
  <si>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</si>
  <si>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</si>
  <si>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</si>
  <si>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</si>
  <si>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</si>
  <si>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</si>
  <si>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</si>
  <si>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-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</si>
  <si>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</si>
  <si>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</si>
  <si>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</si>
  <si>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</si>
  <si>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</si>
  <si>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</si>
  <si>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</si>
  <si>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</si>
  <si>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 xml:space="preserve">  Прочие субсидии бюджетам сельских поселений</t>
  </si>
  <si>
    <t>000 2 02 29999 10 0000 150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</si>
  <si>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</si>
  <si>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</si>
  <si>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</si>
  <si>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</si>
  <si>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</si>
  <si>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</si>
  <si>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</si>
  <si>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</si>
  <si>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</si>
  <si>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</si>
  <si>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</si>
  <si>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</si>
  <si>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</si>
  <si>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</si>
  <si>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000 0104 81 0 00 04000 121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</si>
  <si>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</si>
  <si>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000 0104 81 0 00 04000 129</t>
  </si>
  <si>
    <t xml:space="preserve">  Закупка товаров, работ и услуг в сфере информационно-коммуникационных технологий</t>
  </si>
  <si>
    <t>000 0104 81 0 00 04000 242</t>
  </si>
  <si>
    <t xml:space="preserve">  Прочая закупка товаров, работ и услуг</t>
  </si>
  <si>
    <t>000 0104 81 0 00 04000 244</t>
  </si>
  <si>
    <t xml:space="preserve">  Закупка энергетических ресурсов</t>
  </si>
  <si>
    <t>000 0104 81 0 00 04000 247</t>
  </si>
  <si>
    <t xml:space="preserve">  Уплата налога на имущество организаций и земельного налога</t>
  </si>
  <si>
    <t>000 0104 81 0 00 04000 851</t>
  </si>
  <si>
    <t xml:space="preserve">  Уплата прочих налогов, сборов</t>
  </si>
  <si>
    <t>000 0104 81 0 00 04000 852</t>
  </si>
  <si>
    <t xml:space="preserve">  Уплата иных платежей</t>
  </si>
  <si>
    <t>000 0104 81 0 00 04000 853</t>
  </si>
  <si>
    <t>000 0104 81 0 00 04058 244</t>
  </si>
  <si>
    <t>000 0104 81 0 00 04062 242</t>
  </si>
  <si>
    <t>000 0104 81 0 00 04062 244</t>
  </si>
  <si>
    <t>000 0104 81 0 00 04065 244</t>
  </si>
  <si>
    <t>000 0104 81 0 00 04067 242</t>
  </si>
  <si>
    <t>000 0104 81 0 00 08000 121</t>
  </si>
  <si>
    <t>000 0104 81 0 00 08000 129</t>
  </si>
  <si>
    <t xml:space="preserve">  Иные межбюджетные трансферты</t>
  </si>
  <si>
    <t>000 0104 81 0 00 40700 540</t>
  </si>
  <si>
    <t>000 0104 81 0 00 40710 540</t>
  </si>
  <si>
    <t>000 0104 81 0 00 40750 540</t>
  </si>
  <si>
    <t>000 0104 81 0 00 40760 540</t>
  </si>
  <si>
    <t>000 0106 81 0 00 40720 540</t>
  </si>
  <si>
    <t>000 0106 81 0 00 40740 540</t>
  </si>
  <si>
    <t xml:space="preserve">  Резервные средства</t>
  </si>
  <si>
    <t>000 0111 85 0 00 03010 870</t>
  </si>
  <si>
    <t>000 0113 82 0 00 03590 244</t>
  </si>
  <si>
    <t>000 0113 82 0 00 03680 244</t>
  </si>
  <si>
    <t>000 0113 82 0 00 03690 853</t>
  </si>
  <si>
    <t>000 0203 87 0 00 51180 121</t>
  </si>
  <si>
    <t>000 0203 87 0 00 51180 129</t>
  </si>
  <si>
    <t>000 0203 87 0 00 51180 244</t>
  </si>
  <si>
    <t>000 0309 02 4 02 02090 244</t>
  </si>
  <si>
    <t>000 0310 02 4 02 02080 244</t>
  </si>
  <si>
    <t>000 0314 81 0 00 71340 244</t>
  </si>
  <si>
    <t>000 0409 02 4 07 S4770 244</t>
  </si>
  <si>
    <t>000 0409 04 4 01 02040 244</t>
  </si>
  <si>
    <t>000 0409 04 4 01 02050 244</t>
  </si>
  <si>
    <t>000 0409 04 4 01 02060 244</t>
  </si>
  <si>
    <t>000 0409 04 4 01 60910 244</t>
  </si>
  <si>
    <t>000 0412 82 0 00 03570 244</t>
  </si>
  <si>
    <t>000 0501 82 0 00 08280 244</t>
  </si>
  <si>
    <t>000 0502 03 4 01 02020 244</t>
  </si>
  <si>
    <t>000 0503 02 4 04 02110 244</t>
  </si>
  <si>
    <t>000 0503 02 4 05 02120 244</t>
  </si>
  <si>
    <t>000 0503 02 4 07 S4660 244</t>
  </si>
  <si>
    <t>000 0505 81 0 00 40730 540</t>
  </si>
  <si>
    <t xml:space="preserve">  Фонд оплаты труда учреждений</t>
  </si>
  <si>
    <t>000 0801 01 4 01 00120 111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</si>
  <si>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</si>
  <si>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000 0801 01 4 01 00120 119</t>
  </si>
  <si>
    <t>000 0801 01 4 01 00120 242</t>
  </si>
  <si>
    <t>000 0801 01 4 01 00120 244</t>
  </si>
  <si>
    <t>000 0801 01 4 01 00120 247</t>
  </si>
  <si>
    <t>000 0801 01 4 01 00120 851</t>
  </si>
  <si>
    <t>000 0801 01 4 01 00120 853</t>
  </si>
  <si>
    <t>000 0801 01 4 01 S0360 111</t>
  </si>
  <si>
    <t>000 0801 01 4 01 S0360 119</t>
  </si>
  <si>
    <t>000 0801 01 4 01 S4840 244</t>
  </si>
  <si>
    <t>000 0801 01 4 02 00120 111</t>
  </si>
  <si>
    <t>000 0801 01 4 02 00120 119</t>
  </si>
  <si>
    <t>000 0801 01 4 02 00120 242</t>
  </si>
  <si>
    <t>000 0801 01 4 02 00120 244</t>
  </si>
  <si>
    <t>000 0801 01 4 02 00120 247</t>
  </si>
  <si>
    <t>000 0801 01 4 02 S0360 111</t>
  </si>
  <si>
    <t>000 0801 01 4 02 S0360 119</t>
  </si>
  <si>
    <t xml:space="preserve">  Иные пенсии, социальные доплаты к пенсиям</t>
  </si>
  <si>
    <t>000 1001 79 0 00 03560 312</t>
  </si>
  <si>
    <t>000 1101 01 4 03 00120 111</t>
  </si>
  <si>
    <t>000 1101 01 4 03 00120 119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</si>
  <si>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</si>
  <si>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</si>
  <si>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</si>
  <si>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</si>
  <si>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</si>
  <si>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</si>
  <si>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</si>
  <si>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</si>
  <si>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</si>
  <si>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</si>
  <si>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</si>
  <si>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</si>
  <si>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</si>
  <si>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</si>
  <si>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</si>
  <si>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</si>
  <si>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</si>
  <si>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</si>
  <si>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</si>
  <si>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</si>
  <si>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</si>
  <si>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сельских поселений</t>
  </si>
  <si>
    <t>000 01 05 02 01 10 0000 610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</si>
  <si>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</si>
  <si>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</si>
  <si>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</si>
  <si>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</si>
  <si>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</si>
  <si>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</si>
  <si>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</si>
  <si>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</si>
  <si>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     " ________________ 20    г.</t>
  </si>
  <si>
    <t>Документ подписан электронной подписью. Дата представления 10.02.2023
Главный бухгалтер(Торопова Ольга Алексеевна, Сертификат: 0094EEE52FA24936A49E976903D067CE5E, Действителен: с 17.05.2022 по 10.08.2023),Руководитель финансово-экономической службы(МАТВЕЕВА ТАТЬЯНА ВИКТОРОВНА, Сертификат: 12E943822882FEC6B6CC7B9BC8AC83E9, Действителен: с 16.09.2022 по 10.12.2023),Руководитель организации(Суворова Светлана Александровна, Сертификат: 6CF166CCF935FE086BDA3368D41EA4B5DCB924DB, Действителен: с 23.11.2021 по 23.02.2023)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</si>
</sst>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0</xdr:rowOff>
    </xdr:from>
    <xdr:ext cx="2628900" cy="68770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31</xdr:row>
      <xdr:rowOff>0</xdr:rowOff>
    </xdr:from>
    <xdr:ext cx="2628900" cy="68770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2628900" cy="68770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Normal="100" zoomScaleSheetLayoutView="100" workbookViewId="0">
      <selection activeCell="D31" sqref="D31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7" t="s">
        <v>0</v>
      </c>
      <c r="B2" s="118"/>
      <c r="C2" s="118"/>
      <c r="D2" s="118"/>
      <c r="E2" s="118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44958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22.7" customHeight="1" x14ac:dyDescent="0.25">
      <c r="A7" s="17" t="s">
        <v>8</v>
      </c>
      <c r="B7" s="119" t="s">
        <v>9</v>
      </c>
      <c r="C7" s="120"/>
      <c r="D7" s="120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1" t="s">
        <v>13</v>
      </c>
      <c r="C8" s="122"/>
      <c r="D8" s="122"/>
      <c r="E8" s="22" t="s">
        <v>14</v>
      </c>
      <c r="F8" s="21"/>
      <c r="G8" s="14"/>
    </row>
    <row r="9" spans="1:7" ht="14.1" customHeight="1" x14ac:dyDescent="0.25">
      <c r="A9" s="11" t="s">
        <v>15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</row>
    <row r="11" spans="1:7" ht="14.1" customHeight="1" x14ac:dyDescent="0.25">
      <c r="A11" s="123" t="s">
        <v>19</v>
      </c>
      <c r="B11" s="124"/>
      <c r="C11" s="124"/>
      <c r="D11" s="124"/>
      <c r="E11" s="124"/>
      <c r="F11" s="124"/>
      <c r="G11" s="27"/>
    </row>
    <row r="12" spans="1:7" ht="12.95" customHeight="1" x14ac:dyDescent="0.25">
      <c r="A12" s="125" t="s">
        <v>20</v>
      </c>
      <c r="B12" s="125" t="s">
        <v>21</v>
      </c>
      <c r="C12" s="125" t="s">
        <v>22</v>
      </c>
      <c r="D12" s="127" t="s">
        <v>23</v>
      </c>
      <c r="E12" s="127" t="s">
        <v>24</v>
      </c>
      <c r="F12" s="125" t="s">
        <v>25</v>
      </c>
      <c r="G12" s="28"/>
    </row>
    <row r="13" spans="1:7" ht="12" customHeight="1" x14ac:dyDescent="0.25">
      <c r="A13" s="126"/>
      <c r="B13" s="126"/>
      <c r="C13" s="126"/>
      <c r="D13" s="128"/>
      <c r="E13" s="128"/>
      <c r="F13" s="126"/>
      <c r="G13" s="29"/>
    </row>
    <row r="14" spans="1:7" ht="14.25" customHeight="1" x14ac:dyDescent="0.25">
      <c r="A14" s="126"/>
      <c r="B14" s="126"/>
      <c r="C14" s="126"/>
      <c r="D14" s="128"/>
      <c r="E14" s="128"/>
      <c r="F14" s="126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thickBot="1" x14ac:dyDescent="0.3">
      <c r="A16" s="33" t="s">
        <v>29</v>
      </c>
      <c r="B16" s="34" t="s">
        <v>30</v>
      </c>
      <c r="C16" s="35" t="s">
        <v>31</v>
      </c>
      <c r="D16" s="36">
        <f>42828240/2</f>
        <v>21414120</v>
      </c>
      <c r="E16" s="36">
        <v>7933646.0599999996</v>
      </c>
      <c r="F16" s="36">
        <v>34894593.939999998</v>
      </c>
      <c r="G16" s="29"/>
    </row>
    <row r="17" spans="1:7" ht="15" customHeight="1" thickBot="1" x14ac:dyDescent="0.3">
      <c r="A17" s="37" t="s">
        <v>32</v>
      </c>
      <c r="B17" s="38"/>
      <c r="C17" s="39"/>
      <c r="D17" s="36"/>
      <c r="E17" s="40"/>
      <c r="F17" s="40"/>
      <c r="G17" s="29"/>
    </row>
    <row r="18" spans="1:7" ht="102.75" thickBot="1" x14ac:dyDescent="0.3">
      <c r="A18" s="41" t="s">
        <v>33</v>
      </c>
      <c r="B18" s="42" t="s">
        <v>30</v>
      </c>
      <c r="C18" s="43" t="s">
        <v>34</v>
      </c>
      <c r="D18" s="36">
        <f>1470000/2</f>
        <v>735000</v>
      </c>
      <c r="E18" s="44">
        <v>67369.240000000005</v>
      </c>
      <c r="F18" s="44">
        <v>1470000</v>
      </c>
      <c r="G18" s="29"/>
    </row>
    <row r="19" spans="1:7" ht="114" thickBot="1" x14ac:dyDescent="0.3">
      <c r="A19" s="41" t="s">
        <v>35</v>
      </c>
      <c r="B19" s="42" t="s">
        <v>30</v>
      </c>
      <c r="C19" s="43" t="s">
        <v>36</v>
      </c>
      <c r="D19" s="36">
        <f>10000/2</f>
        <v>5000</v>
      </c>
      <c r="E19" s="44">
        <v>144.97999999999999</v>
      </c>
      <c r="F19" s="44">
        <v>10000</v>
      </c>
      <c r="G19" s="29"/>
    </row>
    <row r="20" spans="1:7" ht="102" x14ac:dyDescent="0.25">
      <c r="A20" s="41" t="s">
        <v>37</v>
      </c>
      <c r="B20" s="42" t="s">
        <v>30</v>
      </c>
      <c r="C20" s="43" t="s">
        <v>38</v>
      </c>
      <c r="D20" s="36">
        <f>2173200/2</f>
        <v>1086600</v>
      </c>
      <c r="E20" s="44">
        <v>95487.02</v>
      </c>
      <c r="F20" s="44">
        <v>2173200</v>
      </c>
      <c r="G20" s="29"/>
    </row>
    <row r="21" spans="1:7" ht="102" x14ac:dyDescent="0.25">
      <c r="A21" s="41" t="s">
        <v>39</v>
      </c>
      <c r="B21" s="42" t="s">
        <v>30</v>
      </c>
      <c r="C21" s="43" t="s">
        <v>40</v>
      </c>
      <c r="D21" s="44" t="s">
        <v>41</v>
      </c>
      <c r="E21" s="44">
        <v>-8004.92</v>
      </c>
      <c r="F21" s="44" t="s">
        <v>41</v>
      </c>
      <c r="G21" s="29"/>
    </row>
    <row r="22" spans="1:7" ht="68.25" x14ac:dyDescent="0.25">
      <c r="A22" s="41" t="s">
        <v>42</v>
      </c>
      <c r="B22" s="42" t="s">
        <v>30</v>
      </c>
      <c r="C22" s="43" t="s">
        <v>43</v>
      </c>
      <c r="D22" s="44">
        <f>6000/2</f>
        <v>3000</v>
      </c>
      <c r="E22" s="44">
        <v>200</v>
      </c>
      <c r="F22" s="44">
        <v>5800</v>
      </c>
      <c r="G22" s="29"/>
    </row>
    <row r="23" spans="1:7" ht="68.25" x14ac:dyDescent="0.25">
      <c r="A23" s="41" t="s">
        <v>44</v>
      </c>
      <c r="B23" s="42" t="s">
        <v>30</v>
      </c>
      <c r="C23" s="43" t="s">
        <v>45</v>
      </c>
      <c r="D23" s="44">
        <v>15600</v>
      </c>
      <c r="E23" s="44" t="s">
        <v>41</v>
      </c>
      <c r="F23" s="44">
        <v>31200</v>
      </c>
      <c r="G23" s="29"/>
    </row>
    <row r="24" spans="1:7" ht="34.5" x14ac:dyDescent="0.25">
      <c r="A24" s="41" t="s">
        <v>46</v>
      </c>
      <c r="B24" s="42" t="s">
        <v>30</v>
      </c>
      <c r="C24" s="43" t="s">
        <v>47</v>
      </c>
      <c r="D24" s="44">
        <f>1277400/2</f>
        <v>638700</v>
      </c>
      <c r="E24" s="44" t="s">
        <v>41</v>
      </c>
      <c r="F24" s="44">
        <v>1277400</v>
      </c>
      <c r="G24" s="29"/>
    </row>
    <row r="25" spans="1:7" ht="34.5" x14ac:dyDescent="0.25">
      <c r="A25" s="41" t="s">
        <v>48</v>
      </c>
      <c r="B25" s="42" t="s">
        <v>30</v>
      </c>
      <c r="C25" s="43" t="s">
        <v>49</v>
      </c>
      <c r="D25" s="44">
        <f>21778400/2</f>
        <v>10889200</v>
      </c>
      <c r="E25" s="44">
        <v>6533520</v>
      </c>
      <c r="F25" s="44">
        <v>15244880</v>
      </c>
      <c r="G25" s="29"/>
    </row>
    <row r="26" spans="1:7" x14ac:dyDescent="0.25">
      <c r="A26" s="41" t="s">
        <v>50</v>
      </c>
      <c r="B26" s="42" t="s">
        <v>30</v>
      </c>
      <c r="C26" s="43" t="s">
        <v>51</v>
      </c>
      <c r="D26" s="44">
        <f>7288400/2</f>
        <v>3644200</v>
      </c>
      <c r="E26" s="44">
        <v>197566</v>
      </c>
      <c r="F26" s="44">
        <v>7090834</v>
      </c>
      <c r="G26" s="29"/>
    </row>
    <row r="27" spans="1:7" ht="34.5" x14ac:dyDescent="0.25">
      <c r="A27" s="41" t="s">
        <v>52</v>
      </c>
      <c r="B27" s="42" t="s">
        <v>30</v>
      </c>
      <c r="C27" s="43" t="s">
        <v>53</v>
      </c>
      <c r="D27" s="44">
        <f>7040/2</f>
        <v>3520</v>
      </c>
      <c r="E27" s="44">
        <v>7040</v>
      </c>
      <c r="F27" s="44" t="s">
        <v>41</v>
      </c>
      <c r="G27" s="29"/>
    </row>
    <row r="28" spans="1:7" ht="45.75" x14ac:dyDescent="0.25">
      <c r="A28" s="41" t="s">
        <v>54</v>
      </c>
      <c r="B28" s="42" t="s">
        <v>30</v>
      </c>
      <c r="C28" s="43" t="s">
        <v>55</v>
      </c>
      <c r="D28" s="44">
        <f>308200/2</f>
        <v>154100</v>
      </c>
      <c r="E28" s="44">
        <v>80850</v>
      </c>
      <c r="F28" s="44">
        <v>227350</v>
      </c>
      <c r="G28" s="29"/>
    </row>
    <row r="29" spans="1:7" ht="57" x14ac:dyDescent="0.25">
      <c r="A29" s="41" t="s">
        <v>56</v>
      </c>
      <c r="B29" s="42" t="s">
        <v>30</v>
      </c>
      <c r="C29" s="43" t="s">
        <v>57</v>
      </c>
      <c r="D29" s="44">
        <f>1772800/2</f>
        <v>886400</v>
      </c>
      <c r="E29" s="44">
        <v>709120</v>
      </c>
      <c r="F29" s="44">
        <v>1063680</v>
      </c>
      <c r="G29" s="29"/>
    </row>
    <row r="30" spans="1:7" ht="23.25" x14ac:dyDescent="0.25">
      <c r="A30" s="41" t="s">
        <v>58</v>
      </c>
      <c r="B30" s="42" t="s">
        <v>30</v>
      </c>
      <c r="C30" s="43" t="s">
        <v>59</v>
      </c>
      <c r="D30" s="44">
        <f>4116600/2</f>
        <v>2058300</v>
      </c>
      <c r="E30" s="44" t="s">
        <v>41</v>
      </c>
      <c r="F30" s="44">
        <v>4116600</v>
      </c>
      <c r="G30" s="29"/>
    </row>
    <row r="31" spans="1:7" ht="15" customHeight="1" x14ac:dyDescent="0.25">
      <c r="A31" s="15"/>
      <c r="B31" s="15"/>
      <c r="C31" s="15"/>
      <c r="D31" s="15"/>
      <c r="E31" s="15"/>
      <c r="F31" s="15"/>
      <c r="G31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zoomScaleNormal="100" zoomScaleSheetLayoutView="100" workbookViewId="0">
      <selection sqref="A1:E1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7" t="s">
        <v>60</v>
      </c>
      <c r="B1" s="118"/>
      <c r="C1" s="118"/>
      <c r="D1" s="118"/>
      <c r="E1" s="118"/>
      <c r="F1" s="45" t="s">
        <v>61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5" t="s">
        <v>20</v>
      </c>
      <c r="B3" s="125" t="s">
        <v>21</v>
      </c>
      <c r="C3" s="125" t="s">
        <v>62</v>
      </c>
      <c r="D3" s="127" t="s">
        <v>23</v>
      </c>
      <c r="E3" s="127" t="s">
        <v>24</v>
      </c>
      <c r="F3" s="125" t="s">
        <v>25</v>
      </c>
      <c r="G3" s="46"/>
    </row>
    <row r="4" spans="1:7" ht="12" customHeight="1" x14ac:dyDescent="0.25">
      <c r="A4" s="126"/>
      <c r="B4" s="126"/>
      <c r="C4" s="126"/>
      <c r="D4" s="128"/>
      <c r="E4" s="128"/>
      <c r="F4" s="126"/>
      <c r="G4" s="46"/>
    </row>
    <row r="5" spans="1:7" ht="11.1" customHeight="1" x14ac:dyDescent="0.25">
      <c r="A5" s="126"/>
      <c r="B5" s="126"/>
      <c r="C5" s="126"/>
      <c r="D5" s="128"/>
      <c r="E5" s="128"/>
      <c r="F5" s="126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x14ac:dyDescent="0.25">
      <c r="A7" s="33" t="s">
        <v>63</v>
      </c>
      <c r="B7" s="50">
        <v>200</v>
      </c>
      <c r="C7" s="35" t="s">
        <v>31</v>
      </c>
      <c r="D7" s="36">
        <v>21448320</v>
      </c>
      <c r="E7" s="36">
        <v>491131.7</v>
      </c>
      <c r="F7" s="51">
        <v>20957188.300000001</v>
      </c>
      <c r="G7" s="52"/>
    </row>
    <row r="8" spans="1:7" ht="12" customHeight="1" x14ac:dyDescent="0.25">
      <c r="A8" s="37" t="s">
        <v>32</v>
      </c>
      <c r="B8" s="53"/>
      <c r="C8" s="39"/>
      <c r="D8" s="54"/>
      <c r="E8" s="54"/>
      <c r="F8" s="55"/>
      <c r="G8" s="52"/>
    </row>
    <row r="9" spans="1:7" ht="23.25" x14ac:dyDescent="0.25">
      <c r="A9" s="56" t="s">
        <v>64</v>
      </c>
      <c r="B9" s="57" t="s">
        <v>65</v>
      </c>
      <c r="C9" s="58" t="s">
        <v>66</v>
      </c>
      <c r="D9" s="59">
        <v>2595539</v>
      </c>
      <c r="E9" s="59">
        <v>40947.9</v>
      </c>
      <c r="F9" s="60">
        <v>2554591.1</v>
      </c>
      <c r="G9" s="61"/>
    </row>
    <row r="10" spans="1:7" ht="34.5" x14ac:dyDescent="0.25">
      <c r="A10" s="56" t="s">
        <v>67</v>
      </c>
      <c r="B10" s="57" t="s">
        <v>65</v>
      </c>
      <c r="C10" s="58" t="s">
        <v>68</v>
      </c>
      <c r="D10" s="59">
        <v>783853</v>
      </c>
      <c r="E10" s="59" t="s">
        <v>41</v>
      </c>
      <c r="F10" s="60">
        <v>783853</v>
      </c>
      <c r="G10" s="61"/>
    </row>
    <row r="11" spans="1:7" ht="23.25" x14ac:dyDescent="0.25">
      <c r="A11" s="56" t="s">
        <v>69</v>
      </c>
      <c r="B11" s="57" t="s">
        <v>65</v>
      </c>
      <c r="C11" s="58" t="s">
        <v>70</v>
      </c>
      <c r="D11" s="59">
        <v>87200</v>
      </c>
      <c r="E11" s="59">
        <v>5185.0200000000004</v>
      </c>
      <c r="F11" s="60">
        <v>82014.98</v>
      </c>
      <c r="G11" s="61"/>
    </row>
    <row r="12" spans="1:7" x14ac:dyDescent="0.25">
      <c r="A12" s="56" t="s">
        <v>71</v>
      </c>
      <c r="B12" s="57" t="s">
        <v>65</v>
      </c>
      <c r="C12" s="58" t="s">
        <v>72</v>
      </c>
      <c r="D12" s="59">
        <v>119900</v>
      </c>
      <c r="E12" s="59" t="s">
        <v>41</v>
      </c>
      <c r="F12" s="60">
        <v>119900</v>
      </c>
      <c r="G12" s="61"/>
    </row>
    <row r="13" spans="1:7" x14ac:dyDescent="0.25">
      <c r="A13" s="56" t="s">
        <v>73</v>
      </c>
      <c r="B13" s="57" t="s">
        <v>65</v>
      </c>
      <c r="C13" s="58" t="s">
        <v>74</v>
      </c>
      <c r="D13" s="59">
        <v>253364.79</v>
      </c>
      <c r="E13" s="59" t="s">
        <v>41</v>
      </c>
      <c r="F13" s="60">
        <v>253364.79</v>
      </c>
      <c r="G13" s="61"/>
    </row>
    <row r="14" spans="1:7" ht="23.25" x14ac:dyDescent="0.25">
      <c r="A14" s="56" t="s">
        <v>75</v>
      </c>
      <c r="B14" s="57" t="s">
        <v>65</v>
      </c>
      <c r="C14" s="58" t="s">
        <v>76</v>
      </c>
      <c r="D14" s="59">
        <v>22000</v>
      </c>
      <c r="E14" s="59" t="s">
        <v>41</v>
      </c>
      <c r="F14" s="60">
        <v>22000</v>
      </c>
      <c r="G14" s="61"/>
    </row>
    <row r="15" spans="1:7" x14ac:dyDescent="0.25">
      <c r="A15" s="56" t="s">
        <v>77</v>
      </c>
      <c r="B15" s="57" t="s">
        <v>65</v>
      </c>
      <c r="C15" s="58" t="s">
        <v>78</v>
      </c>
      <c r="D15" s="59">
        <v>6000</v>
      </c>
      <c r="E15" s="59" t="s">
        <v>41</v>
      </c>
      <c r="F15" s="60">
        <v>6000</v>
      </c>
      <c r="G15" s="61"/>
    </row>
    <row r="16" spans="1:7" x14ac:dyDescent="0.25">
      <c r="A16" s="56" t="s">
        <v>79</v>
      </c>
      <c r="B16" s="57" t="s">
        <v>65</v>
      </c>
      <c r="C16" s="58" t="s">
        <v>80</v>
      </c>
      <c r="D16" s="59">
        <v>21000</v>
      </c>
      <c r="E16" s="59" t="s">
        <v>41</v>
      </c>
      <c r="F16" s="60">
        <v>21000</v>
      </c>
      <c r="G16" s="61"/>
    </row>
    <row r="17" spans="1:7" x14ac:dyDescent="0.25">
      <c r="A17" s="56" t="s">
        <v>71</v>
      </c>
      <c r="B17" s="57" t="s">
        <v>65</v>
      </c>
      <c r="C17" s="58" t="s">
        <v>81</v>
      </c>
      <c r="D17" s="59">
        <v>30000</v>
      </c>
      <c r="E17" s="59" t="s">
        <v>41</v>
      </c>
      <c r="F17" s="60">
        <v>30000</v>
      </c>
      <c r="G17" s="61"/>
    </row>
    <row r="18" spans="1:7" ht="23.25" x14ac:dyDescent="0.25">
      <c r="A18" s="56" t="s">
        <v>69</v>
      </c>
      <c r="B18" s="57" t="s">
        <v>65</v>
      </c>
      <c r="C18" s="58" t="s">
        <v>82</v>
      </c>
      <c r="D18" s="59">
        <v>40000</v>
      </c>
      <c r="E18" s="59" t="s">
        <v>41</v>
      </c>
      <c r="F18" s="60">
        <v>40000</v>
      </c>
      <c r="G18" s="61"/>
    </row>
    <row r="19" spans="1:7" x14ac:dyDescent="0.25">
      <c r="A19" s="56" t="s">
        <v>71</v>
      </c>
      <c r="B19" s="57" t="s">
        <v>65</v>
      </c>
      <c r="C19" s="58" t="s">
        <v>83</v>
      </c>
      <c r="D19" s="59">
        <v>40000</v>
      </c>
      <c r="E19" s="59" t="s">
        <v>41</v>
      </c>
      <c r="F19" s="60">
        <v>40000</v>
      </c>
      <c r="G19" s="61"/>
    </row>
    <row r="20" spans="1:7" x14ac:dyDescent="0.25">
      <c r="A20" s="56" t="s">
        <v>71</v>
      </c>
      <c r="B20" s="57" t="s">
        <v>65</v>
      </c>
      <c r="C20" s="58" t="s">
        <v>84</v>
      </c>
      <c r="D20" s="59">
        <v>20000</v>
      </c>
      <c r="E20" s="59" t="s">
        <v>41</v>
      </c>
      <c r="F20" s="60">
        <v>20000</v>
      </c>
      <c r="G20" s="61"/>
    </row>
    <row r="21" spans="1:7" ht="23.25" x14ac:dyDescent="0.25">
      <c r="A21" s="56" t="s">
        <v>69</v>
      </c>
      <c r="B21" s="57" t="s">
        <v>65</v>
      </c>
      <c r="C21" s="58" t="s">
        <v>85</v>
      </c>
      <c r="D21" s="59">
        <v>100000</v>
      </c>
      <c r="E21" s="59" t="s">
        <v>41</v>
      </c>
      <c r="F21" s="60">
        <v>100000</v>
      </c>
      <c r="G21" s="61"/>
    </row>
    <row r="22" spans="1:7" ht="23.25" x14ac:dyDescent="0.25">
      <c r="A22" s="56" t="s">
        <v>64</v>
      </c>
      <c r="B22" s="57" t="s">
        <v>65</v>
      </c>
      <c r="C22" s="58" t="s">
        <v>86</v>
      </c>
      <c r="D22" s="59">
        <v>776721.32</v>
      </c>
      <c r="E22" s="59">
        <v>12807.75</v>
      </c>
      <c r="F22" s="60">
        <v>763913.57</v>
      </c>
      <c r="G22" s="61"/>
    </row>
    <row r="23" spans="1:7" ht="34.5" x14ac:dyDescent="0.25">
      <c r="A23" s="56" t="s">
        <v>67</v>
      </c>
      <c r="B23" s="57" t="s">
        <v>65</v>
      </c>
      <c r="C23" s="58" t="s">
        <v>87</v>
      </c>
      <c r="D23" s="59">
        <v>233861.08</v>
      </c>
      <c r="E23" s="59" t="s">
        <v>41</v>
      </c>
      <c r="F23" s="60">
        <v>233861.08</v>
      </c>
      <c r="G23" s="61"/>
    </row>
    <row r="24" spans="1:7" x14ac:dyDescent="0.25">
      <c r="A24" s="56" t="s">
        <v>88</v>
      </c>
      <c r="B24" s="57" t="s">
        <v>65</v>
      </c>
      <c r="C24" s="58" t="s">
        <v>89</v>
      </c>
      <c r="D24" s="59">
        <v>400300</v>
      </c>
      <c r="E24" s="59">
        <v>100075</v>
      </c>
      <c r="F24" s="60">
        <v>300225</v>
      </c>
      <c r="G24" s="61"/>
    </row>
    <row r="25" spans="1:7" x14ac:dyDescent="0.25">
      <c r="A25" s="56" t="s">
        <v>88</v>
      </c>
      <c r="B25" s="57" t="s">
        <v>65</v>
      </c>
      <c r="C25" s="58" t="s">
        <v>90</v>
      </c>
      <c r="D25" s="59">
        <v>111200</v>
      </c>
      <c r="E25" s="59">
        <v>27800</v>
      </c>
      <c r="F25" s="60">
        <v>83400</v>
      </c>
      <c r="G25" s="61"/>
    </row>
    <row r="26" spans="1:7" x14ac:dyDescent="0.25">
      <c r="A26" s="56" t="s">
        <v>88</v>
      </c>
      <c r="B26" s="57" t="s">
        <v>65</v>
      </c>
      <c r="C26" s="58" t="s">
        <v>91</v>
      </c>
      <c r="D26" s="59">
        <v>125300</v>
      </c>
      <c r="E26" s="59">
        <v>31325</v>
      </c>
      <c r="F26" s="60">
        <v>93975</v>
      </c>
      <c r="G26" s="61"/>
    </row>
    <row r="27" spans="1:7" x14ac:dyDescent="0.25">
      <c r="A27" s="56" t="s">
        <v>88</v>
      </c>
      <c r="B27" s="57" t="s">
        <v>65</v>
      </c>
      <c r="C27" s="58" t="s">
        <v>92</v>
      </c>
      <c r="D27" s="59">
        <v>300900</v>
      </c>
      <c r="E27" s="59">
        <v>75225</v>
      </c>
      <c r="F27" s="60">
        <v>225675</v>
      </c>
      <c r="G27" s="61"/>
    </row>
    <row r="28" spans="1:7" x14ac:dyDescent="0.25">
      <c r="A28" s="56" t="s">
        <v>88</v>
      </c>
      <c r="B28" s="57" t="s">
        <v>65</v>
      </c>
      <c r="C28" s="58" t="s">
        <v>93</v>
      </c>
      <c r="D28" s="59">
        <v>228600</v>
      </c>
      <c r="E28" s="59">
        <v>57150</v>
      </c>
      <c r="F28" s="60">
        <v>171450</v>
      </c>
      <c r="G28" s="61"/>
    </row>
    <row r="29" spans="1:7" x14ac:dyDescent="0.25">
      <c r="A29" s="56" t="s">
        <v>88</v>
      </c>
      <c r="B29" s="57" t="s">
        <v>65</v>
      </c>
      <c r="C29" s="58" t="s">
        <v>94</v>
      </c>
      <c r="D29" s="59">
        <v>111700</v>
      </c>
      <c r="E29" s="59">
        <v>27925</v>
      </c>
      <c r="F29" s="60">
        <v>83775</v>
      </c>
      <c r="G29" s="61"/>
    </row>
    <row r="30" spans="1:7" x14ac:dyDescent="0.25">
      <c r="A30" s="56" t="s">
        <v>95</v>
      </c>
      <c r="B30" s="57" t="s">
        <v>65</v>
      </c>
      <c r="C30" s="58" t="s">
        <v>96</v>
      </c>
      <c r="D30" s="59">
        <v>30000</v>
      </c>
      <c r="E30" s="59" t="s">
        <v>41</v>
      </c>
      <c r="F30" s="60">
        <v>30000</v>
      </c>
      <c r="G30" s="61"/>
    </row>
    <row r="31" spans="1:7" x14ac:dyDescent="0.25">
      <c r="A31" s="56" t="s">
        <v>71</v>
      </c>
      <c r="B31" s="57" t="s">
        <v>65</v>
      </c>
      <c r="C31" s="58" t="s">
        <v>97</v>
      </c>
      <c r="D31" s="59">
        <v>601774.04</v>
      </c>
      <c r="E31" s="59">
        <v>10580</v>
      </c>
      <c r="F31" s="60">
        <v>591194.04</v>
      </c>
      <c r="G31" s="61"/>
    </row>
    <row r="32" spans="1:7" x14ac:dyDescent="0.25">
      <c r="A32" s="56" t="s">
        <v>71</v>
      </c>
      <c r="B32" s="57" t="s">
        <v>65</v>
      </c>
      <c r="C32" s="58" t="s">
        <v>98</v>
      </c>
      <c r="D32" s="59">
        <v>5925.96</v>
      </c>
      <c r="E32" s="59" t="s">
        <v>41</v>
      </c>
      <c r="F32" s="60">
        <v>5925.96</v>
      </c>
      <c r="G32" s="61"/>
    </row>
    <row r="33" spans="1:7" x14ac:dyDescent="0.25">
      <c r="A33" s="56" t="s">
        <v>79</v>
      </c>
      <c r="B33" s="57" t="s">
        <v>65</v>
      </c>
      <c r="C33" s="58" t="s">
        <v>99</v>
      </c>
      <c r="D33" s="59">
        <v>5000</v>
      </c>
      <c r="E33" s="59" t="s">
        <v>41</v>
      </c>
      <c r="F33" s="60">
        <v>5000</v>
      </c>
      <c r="G33" s="61"/>
    </row>
    <row r="34" spans="1:7" ht="23.25" x14ac:dyDescent="0.25">
      <c r="A34" s="56" t="s">
        <v>64</v>
      </c>
      <c r="B34" s="57" t="s">
        <v>65</v>
      </c>
      <c r="C34" s="58" t="s">
        <v>100</v>
      </c>
      <c r="D34" s="59">
        <v>115078</v>
      </c>
      <c r="E34" s="59" t="s">
        <v>41</v>
      </c>
      <c r="F34" s="60">
        <v>115078</v>
      </c>
      <c r="G34" s="61"/>
    </row>
    <row r="35" spans="1:7" ht="34.5" x14ac:dyDescent="0.25">
      <c r="A35" s="56" t="s">
        <v>67</v>
      </c>
      <c r="B35" s="57" t="s">
        <v>65</v>
      </c>
      <c r="C35" s="58" t="s">
        <v>101</v>
      </c>
      <c r="D35" s="59">
        <v>36322</v>
      </c>
      <c r="E35" s="59" t="s">
        <v>41</v>
      </c>
      <c r="F35" s="60">
        <v>36322</v>
      </c>
      <c r="G35" s="61"/>
    </row>
    <row r="36" spans="1:7" x14ac:dyDescent="0.25">
      <c r="A36" s="56" t="s">
        <v>71</v>
      </c>
      <c r="B36" s="57" t="s">
        <v>65</v>
      </c>
      <c r="C36" s="58" t="s">
        <v>102</v>
      </c>
      <c r="D36" s="59">
        <v>10300</v>
      </c>
      <c r="E36" s="59" t="s">
        <v>41</v>
      </c>
      <c r="F36" s="60">
        <v>10300</v>
      </c>
      <c r="G36" s="61"/>
    </row>
    <row r="37" spans="1:7" x14ac:dyDescent="0.25">
      <c r="A37" s="56" t="s">
        <v>71</v>
      </c>
      <c r="B37" s="57" t="s">
        <v>65</v>
      </c>
      <c r="C37" s="58" t="s">
        <v>103</v>
      </c>
      <c r="D37" s="59">
        <v>23900</v>
      </c>
      <c r="E37" s="59" t="s">
        <v>41</v>
      </c>
      <c r="F37" s="60">
        <v>23900</v>
      </c>
      <c r="G37" s="61"/>
    </row>
    <row r="38" spans="1:7" x14ac:dyDescent="0.25">
      <c r="A38" s="56" t="s">
        <v>71</v>
      </c>
      <c r="B38" s="57" t="s">
        <v>65</v>
      </c>
      <c r="C38" s="58" t="s">
        <v>104</v>
      </c>
      <c r="D38" s="59">
        <v>260000</v>
      </c>
      <c r="E38" s="59" t="s">
        <v>41</v>
      </c>
      <c r="F38" s="60">
        <v>260000</v>
      </c>
      <c r="G38" s="61"/>
    </row>
    <row r="39" spans="1:7" x14ac:dyDescent="0.25">
      <c r="A39" s="56" t="s">
        <v>71</v>
      </c>
      <c r="B39" s="57" t="s">
        <v>65</v>
      </c>
      <c r="C39" s="58" t="s">
        <v>105</v>
      </c>
      <c r="D39" s="59">
        <v>3520</v>
      </c>
      <c r="E39" s="59" t="s">
        <v>41</v>
      </c>
      <c r="F39" s="60">
        <v>3520</v>
      </c>
      <c r="G39" s="61"/>
    </row>
    <row r="40" spans="1:7" x14ac:dyDescent="0.25">
      <c r="A40" s="56" t="s">
        <v>71</v>
      </c>
      <c r="B40" s="57" t="s">
        <v>65</v>
      </c>
      <c r="C40" s="58" t="s">
        <v>106</v>
      </c>
      <c r="D40" s="59">
        <v>927288</v>
      </c>
      <c r="E40" s="59" t="s">
        <v>41</v>
      </c>
      <c r="F40" s="60">
        <v>927288</v>
      </c>
      <c r="G40" s="61"/>
    </row>
    <row r="41" spans="1:7" x14ac:dyDescent="0.25">
      <c r="A41" s="56" t="s">
        <v>71</v>
      </c>
      <c r="B41" s="57" t="s">
        <v>65</v>
      </c>
      <c r="C41" s="58" t="s">
        <v>107</v>
      </c>
      <c r="D41" s="59">
        <v>1061245</v>
      </c>
      <c r="E41" s="59" t="s">
        <v>41</v>
      </c>
      <c r="F41" s="60">
        <v>1061245</v>
      </c>
      <c r="G41" s="61"/>
    </row>
    <row r="42" spans="1:7" x14ac:dyDescent="0.25">
      <c r="A42" s="56" t="s">
        <v>71</v>
      </c>
      <c r="B42" s="57" t="s">
        <v>65</v>
      </c>
      <c r="C42" s="58" t="s">
        <v>108</v>
      </c>
      <c r="D42" s="59">
        <v>75000</v>
      </c>
      <c r="E42" s="59" t="s">
        <v>41</v>
      </c>
      <c r="F42" s="60">
        <v>75000</v>
      </c>
      <c r="G42" s="61"/>
    </row>
    <row r="43" spans="1:7" x14ac:dyDescent="0.25">
      <c r="A43" s="56" t="s">
        <v>71</v>
      </c>
      <c r="B43" s="57" t="s">
        <v>65</v>
      </c>
      <c r="C43" s="58" t="s">
        <v>109</v>
      </c>
      <c r="D43" s="59">
        <v>690355</v>
      </c>
      <c r="E43" s="59">
        <v>15897.29</v>
      </c>
      <c r="F43" s="60">
        <v>674457.71</v>
      </c>
      <c r="G43" s="61"/>
    </row>
    <row r="44" spans="1:7" x14ac:dyDescent="0.25">
      <c r="A44" s="56" t="s">
        <v>71</v>
      </c>
      <c r="B44" s="57" t="s">
        <v>65</v>
      </c>
      <c r="C44" s="58" t="s">
        <v>110</v>
      </c>
      <c r="D44" s="59">
        <v>886400</v>
      </c>
      <c r="E44" s="59" t="s">
        <v>41</v>
      </c>
      <c r="F44" s="60">
        <v>886400</v>
      </c>
      <c r="G44" s="61"/>
    </row>
    <row r="45" spans="1:7" x14ac:dyDescent="0.25">
      <c r="A45" s="56" t="s">
        <v>71</v>
      </c>
      <c r="B45" s="57" t="s">
        <v>65</v>
      </c>
      <c r="C45" s="58" t="s">
        <v>111</v>
      </c>
      <c r="D45" s="59">
        <v>200000</v>
      </c>
      <c r="E45" s="59" t="s">
        <v>41</v>
      </c>
      <c r="F45" s="60">
        <v>200000</v>
      </c>
      <c r="G45" s="61"/>
    </row>
    <row r="46" spans="1:7" x14ac:dyDescent="0.25">
      <c r="A46" s="56" t="s">
        <v>71</v>
      </c>
      <c r="B46" s="57" t="s">
        <v>65</v>
      </c>
      <c r="C46" s="58" t="s">
        <v>112</v>
      </c>
      <c r="D46" s="59">
        <v>312000</v>
      </c>
      <c r="E46" s="59" t="s">
        <v>41</v>
      </c>
      <c r="F46" s="60">
        <v>312000</v>
      </c>
      <c r="G46" s="61"/>
    </row>
    <row r="47" spans="1:7" x14ac:dyDescent="0.25">
      <c r="A47" s="56" t="s">
        <v>71</v>
      </c>
      <c r="B47" s="57" t="s">
        <v>65</v>
      </c>
      <c r="C47" s="58" t="s">
        <v>113</v>
      </c>
      <c r="D47" s="59">
        <v>200000</v>
      </c>
      <c r="E47" s="59" t="s">
        <v>41</v>
      </c>
      <c r="F47" s="60">
        <v>200000</v>
      </c>
      <c r="G47" s="61"/>
    </row>
    <row r="48" spans="1:7" x14ac:dyDescent="0.25">
      <c r="A48" s="56" t="s">
        <v>71</v>
      </c>
      <c r="B48" s="57" t="s">
        <v>65</v>
      </c>
      <c r="C48" s="58" t="s">
        <v>114</v>
      </c>
      <c r="D48" s="59">
        <v>212963.68</v>
      </c>
      <c r="E48" s="59" t="s">
        <v>41</v>
      </c>
      <c r="F48" s="60">
        <v>212963.68</v>
      </c>
      <c r="G48" s="61"/>
    </row>
    <row r="49" spans="1:7" x14ac:dyDescent="0.25">
      <c r="A49" s="56" t="s">
        <v>71</v>
      </c>
      <c r="B49" s="57" t="s">
        <v>65</v>
      </c>
      <c r="C49" s="58" t="s">
        <v>115</v>
      </c>
      <c r="D49" s="59">
        <v>150000</v>
      </c>
      <c r="E49" s="59" t="s">
        <v>41</v>
      </c>
      <c r="F49" s="60">
        <v>150000</v>
      </c>
      <c r="G49" s="61"/>
    </row>
    <row r="50" spans="1:7" x14ac:dyDescent="0.25">
      <c r="A50" s="56" t="s">
        <v>71</v>
      </c>
      <c r="B50" s="57" t="s">
        <v>65</v>
      </c>
      <c r="C50" s="58" t="s">
        <v>116</v>
      </c>
      <c r="D50" s="59">
        <v>1209357</v>
      </c>
      <c r="E50" s="59" t="s">
        <v>41</v>
      </c>
      <c r="F50" s="60">
        <v>1209357</v>
      </c>
      <c r="G50" s="61"/>
    </row>
    <row r="51" spans="1:7" x14ac:dyDescent="0.25">
      <c r="A51" s="56" t="s">
        <v>88</v>
      </c>
      <c r="B51" s="57" t="s">
        <v>65</v>
      </c>
      <c r="C51" s="58" t="s">
        <v>117</v>
      </c>
      <c r="D51" s="59">
        <v>100000</v>
      </c>
      <c r="E51" s="59">
        <v>25000</v>
      </c>
      <c r="F51" s="60">
        <v>75000</v>
      </c>
      <c r="G51" s="61"/>
    </row>
    <row r="52" spans="1:7" x14ac:dyDescent="0.25">
      <c r="A52" s="56" t="s">
        <v>118</v>
      </c>
      <c r="B52" s="57" t="s">
        <v>65</v>
      </c>
      <c r="C52" s="58" t="s">
        <v>119</v>
      </c>
      <c r="D52" s="59">
        <v>714955.2</v>
      </c>
      <c r="E52" s="59" t="s">
        <v>41</v>
      </c>
      <c r="F52" s="60">
        <v>714955.2</v>
      </c>
      <c r="G52" s="61"/>
    </row>
    <row r="53" spans="1:7" ht="34.5" x14ac:dyDescent="0.25">
      <c r="A53" s="56" t="s">
        <v>120</v>
      </c>
      <c r="B53" s="57" t="s">
        <v>65</v>
      </c>
      <c r="C53" s="58" t="s">
        <v>121</v>
      </c>
      <c r="D53" s="59">
        <v>357000</v>
      </c>
      <c r="E53" s="59" t="s">
        <v>41</v>
      </c>
      <c r="F53" s="60">
        <v>357000</v>
      </c>
      <c r="G53" s="61"/>
    </row>
    <row r="54" spans="1:7" ht="23.25" x14ac:dyDescent="0.25">
      <c r="A54" s="56" t="s">
        <v>69</v>
      </c>
      <c r="B54" s="57" t="s">
        <v>65</v>
      </c>
      <c r="C54" s="58" t="s">
        <v>122</v>
      </c>
      <c r="D54" s="59">
        <v>13400</v>
      </c>
      <c r="E54" s="59" t="s">
        <v>41</v>
      </c>
      <c r="F54" s="60">
        <v>13400</v>
      </c>
      <c r="G54" s="61"/>
    </row>
    <row r="55" spans="1:7" x14ac:dyDescent="0.25">
      <c r="A55" s="56" t="s">
        <v>71</v>
      </c>
      <c r="B55" s="57" t="s">
        <v>65</v>
      </c>
      <c r="C55" s="58" t="s">
        <v>123</v>
      </c>
      <c r="D55" s="59">
        <v>597067.03</v>
      </c>
      <c r="E55" s="59" t="s">
        <v>41</v>
      </c>
      <c r="F55" s="60">
        <v>597067.03</v>
      </c>
      <c r="G55" s="61"/>
    </row>
    <row r="56" spans="1:7" x14ac:dyDescent="0.25">
      <c r="A56" s="56" t="s">
        <v>73</v>
      </c>
      <c r="B56" s="57" t="s">
        <v>65</v>
      </c>
      <c r="C56" s="58" t="s">
        <v>124</v>
      </c>
      <c r="D56" s="59">
        <v>250000</v>
      </c>
      <c r="E56" s="59" t="s">
        <v>41</v>
      </c>
      <c r="F56" s="60">
        <v>250000</v>
      </c>
      <c r="G56" s="61"/>
    </row>
    <row r="57" spans="1:7" ht="23.25" x14ac:dyDescent="0.25">
      <c r="A57" s="56" t="s">
        <v>75</v>
      </c>
      <c r="B57" s="57" t="s">
        <v>65</v>
      </c>
      <c r="C57" s="58" t="s">
        <v>125</v>
      </c>
      <c r="D57" s="59">
        <v>50440</v>
      </c>
      <c r="E57" s="59" t="s">
        <v>41</v>
      </c>
      <c r="F57" s="60">
        <v>50440</v>
      </c>
      <c r="G57" s="61"/>
    </row>
    <row r="58" spans="1:7" x14ac:dyDescent="0.25">
      <c r="A58" s="56" t="s">
        <v>79</v>
      </c>
      <c r="B58" s="57" t="s">
        <v>65</v>
      </c>
      <c r="C58" s="58" t="s">
        <v>126</v>
      </c>
      <c r="D58" s="59">
        <v>2000</v>
      </c>
      <c r="E58" s="59" t="s">
        <v>41</v>
      </c>
      <c r="F58" s="60">
        <v>2000</v>
      </c>
      <c r="G58" s="61"/>
    </row>
    <row r="59" spans="1:7" x14ac:dyDescent="0.25">
      <c r="A59" s="56" t="s">
        <v>118</v>
      </c>
      <c r="B59" s="57" t="s">
        <v>65</v>
      </c>
      <c r="C59" s="58" t="s">
        <v>127</v>
      </c>
      <c r="D59" s="59">
        <v>1685176.8</v>
      </c>
      <c r="E59" s="59" t="s">
        <v>41</v>
      </c>
      <c r="F59" s="60">
        <v>1685176.8</v>
      </c>
      <c r="G59" s="61"/>
    </row>
    <row r="60" spans="1:7" ht="34.5" x14ac:dyDescent="0.25">
      <c r="A60" s="56" t="s">
        <v>120</v>
      </c>
      <c r="B60" s="57" t="s">
        <v>65</v>
      </c>
      <c r="C60" s="58" t="s">
        <v>128</v>
      </c>
      <c r="D60" s="59">
        <v>568443.19999999995</v>
      </c>
      <c r="E60" s="59" t="s">
        <v>41</v>
      </c>
      <c r="F60" s="60">
        <v>568443.19999999995</v>
      </c>
      <c r="G60" s="61"/>
    </row>
    <row r="61" spans="1:7" x14ac:dyDescent="0.25">
      <c r="A61" s="56" t="s">
        <v>71</v>
      </c>
      <c r="B61" s="57" t="s">
        <v>65</v>
      </c>
      <c r="C61" s="58" t="s">
        <v>129</v>
      </c>
      <c r="D61" s="59">
        <v>663157.9</v>
      </c>
      <c r="E61" s="59" t="s">
        <v>41</v>
      </c>
      <c r="F61" s="60">
        <v>663157.9</v>
      </c>
      <c r="G61" s="61"/>
    </row>
    <row r="62" spans="1:7" x14ac:dyDescent="0.25">
      <c r="A62" s="56" t="s">
        <v>118</v>
      </c>
      <c r="B62" s="57" t="s">
        <v>65</v>
      </c>
      <c r="C62" s="58" t="s">
        <v>130</v>
      </c>
      <c r="D62" s="59">
        <v>314780</v>
      </c>
      <c r="E62" s="59">
        <v>8710.76</v>
      </c>
      <c r="F62" s="60">
        <v>306069.24</v>
      </c>
      <c r="G62" s="61"/>
    </row>
    <row r="63" spans="1:7" ht="34.5" x14ac:dyDescent="0.25">
      <c r="A63" s="56" t="s">
        <v>120</v>
      </c>
      <c r="B63" s="57" t="s">
        <v>65</v>
      </c>
      <c r="C63" s="58" t="s">
        <v>131</v>
      </c>
      <c r="D63" s="59">
        <v>95314</v>
      </c>
      <c r="E63" s="59" t="s">
        <v>41</v>
      </c>
      <c r="F63" s="60">
        <v>95314</v>
      </c>
      <c r="G63" s="61"/>
    </row>
    <row r="64" spans="1:7" ht="23.25" x14ac:dyDescent="0.25">
      <c r="A64" s="56" t="s">
        <v>69</v>
      </c>
      <c r="B64" s="57" t="s">
        <v>65</v>
      </c>
      <c r="C64" s="58" t="s">
        <v>132</v>
      </c>
      <c r="D64" s="59">
        <v>3700</v>
      </c>
      <c r="E64" s="59" t="s">
        <v>41</v>
      </c>
      <c r="F64" s="60">
        <v>3700</v>
      </c>
      <c r="G64" s="61"/>
    </row>
    <row r="65" spans="1:7" x14ac:dyDescent="0.25">
      <c r="A65" s="56" t="s">
        <v>71</v>
      </c>
      <c r="B65" s="57" t="s">
        <v>65</v>
      </c>
      <c r="C65" s="58" t="s">
        <v>133</v>
      </c>
      <c r="D65" s="59">
        <v>15000</v>
      </c>
      <c r="E65" s="59" t="s">
        <v>41</v>
      </c>
      <c r="F65" s="60">
        <v>15000</v>
      </c>
      <c r="G65" s="61"/>
    </row>
    <row r="66" spans="1:7" x14ac:dyDescent="0.25">
      <c r="A66" s="56" t="s">
        <v>73</v>
      </c>
      <c r="B66" s="57" t="s">
        <v>65</v>
      </c>
      <c r="C66" s="58" t="s">
        <v>134</v>
      </c>
      <c r="D66" s="59">
        <v>42130</v>
      </c>
      <c r="E66" s="59" t="s">
        <v>41</v>
      </c>
      <c r="F66" s="60">
        <v>42130</v>
      </c>
      <c r="G66" s="61"/>
    </row>
    <row r="67" spans="1:7" x14ac:dyDescent="0.25">
      <c r="A67" s="56" t="s">
        <v>118</v>
      </c>
      <c r="B67" s="57" t="s">
        <v>65</v>
      </c>
      <c r="C67" s="58" t="s">
        <v>135</v>
      </c>
      <c r="D67" s="59">
        <v>90000</v>
      </c>
      <c r="E67" s="59" t="s">
        <v>41</v>
      </c>
      <c r="F67" s="60">
        <v>90000</v>
      </c>
      <c r="G67" s="61"/>
    </row>
    <row r="68" spans="1:7" ht="34.5" x14ac:dyDescent="0.25">
      <c r="A68" s="56" t="s">
        <v>120</v>
      </c>
      <c r="B68" s="57" t="s">
        <v>65</v>
      </c>
      <c r="C68" s="58" t="s">
        <v>136</v>
      </c>
      <c r="D68" s="59">
        <v>27180</v>
      </c>
      <c r="E68" s="59" t="s">
        <v>41</v>
      </c>
      <c r="F68" s="60">
        <v>27180</v>
      </c>
      <c r="G68" s="61"/>
    </row>
    <row r="69" spans="1:7" x14ac:dyDescent="0.25">
      <c r="A69" s="56" t="s">
        <v>137</v>
      </c>
      <c r="B69" s="57" t="s">
        <v>65</v>
      </c>
      <c r="C69" s="58" t="s">
        <v>138</v>
      </c>
      <c r="D69" s="59">
        <v>592108</v>
      </c>
      <c r="E69" s="59" t="s">
        <v>41</v>
      </c>
      <c r="F69" s="60">
        <v>592108</v>
      </c>
      <c r="G69" s="61"/>
    </row>
    <row r="70" spans="1:7" x14ac:dyDescent="0.25">
      <c r="A70" s="56" t="s">
        <v>118</v>
      </c>
      <c r="B70" s="57" t="s">
        <v>65</v>
      </c>
      <c r="C70" s="58" t="s">
        <v>139</v>
      </c>
      <c r="D70" s="59">
        <v>1422600</v>
      </c>
      <c r="E70" s="59">
        <v>52502.98</v>
      </c>
      <c r="F70" s="60">
        <v>1370097.02</v>
      </c>
      <c r="G70" s="61"/>
    </row>
    <row r="71" spans="1:7" ht="34.5" x14ac:dyDescent="0.25">
      <c r="A71" s="56" t="s">
        <v>120</v>
      </c>
      <c r="B71" s="57" t="s">
        <v>65</v>
      </c>
      <c r="C71" s="58" t="s">
        <v>140</v>
      </c>
      <c r="D71" s="59">
        <v>420000</v>
      </c>
      <c r="E71" s="59" t="s">
        <v>41</v>
      </c>
      <c r="F71" s="60">
        <v>420000</v>
      </c>
      <c r="G71" s="61"/>
    </row>
    <row r="72" spans="1:7" ht="24" customHeight="1" x14ac:dyDescent="0.25">
      <c r="A72" s="62" t="s">
        <v>141</v>
      </c>
      <c r="B72" s="63" t="s">
        <v>142</v>
      </c>
      <c r="C72" s="64" t="s">
        <v>31</v>
      </c>
      <c r="D72" s="65" t="s">
        <v>41</v>
      </c>
      <c r="E72" s="65">
        <v>3475691.33</v>
      </c>
      <c r="F72" s="66" t="s">
        <v>31</v>
      </c>
      <c r="G72" s="67"/>
    </row>
    <row r="73" spans="1:7" ht="15" customHeight="1" x14ac:dyDescent="0.25">
      <c r="A73" s="68"/>
      <c r="B73" s="69"/>
      <c r="C73" s="69"/>
      <c r="D73" s="69"/>
      <c r="E73" s="69"/>
      <c r="F73" s="69"/>
      <c r="G73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Normal="100" zoomScaleSheetLayoutView="100" workbookViewId="0"/>
  </sheetViews>
  <sheetFormatPr defaultRowHeight="15" x14ac:dyDescent="0.25"/>
  <cols>
    <col min="1" max="1" width="45.14062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143</v>
      </c>
      <c r="G1" s="15"/>
    </row>
    <row r="2" spans="1:7" ht="14.1" customHeight="1" x14ac:dyDescent="0.25">
      <c r="A2" s="117" t="s">
        <v>144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5" t="s">
        <v>20</v>
      </c>
      <c r="B4" s="125" t="s">
        <v>21</v>
      </c>
      <c r="C4" s="125" t="s">
        <v>145</v>
      </c>
      <c r="D4" s="125" t="s">
        <v>23</v>
      </c>
      <c r="E4" s="125" t="s">
        <v>24</v>
      </c>
      <c r="F4" s="125" t="s">
        <v>25</v>
      </c>
      <c r="G4" s="15"/>
    </row>
    <row r="5" spans="1:7" ht="12" customHeight="1" x14ac:dyDescent="0.25">
      <c r="A5" s="126"/>
      <c r="B5" s="126"/>
      <c r="C5" s="126"/>
      <c r="D5" s="126"/>
      <c r="E5" s="126"/>
      <c r="F5" s="126"/>
      <c r="G5" s="15"/>
    </row>
    <row r="6" spans="1:7" ht="12" customHeight="1" x14ac:dyDescent="0.25">
      <c r="A6" s="126"/>
      <c r="B6" s="126"/>
      <c r="C6" s="126"/>
      <c r="D6" s="126"/>
      <c r="E6" s="126"/>
      <c r="F6" s="126"/>
      <c r="G6" s="15"/>
    </row>
    <row r="7" spans="1:7" ht="11.25" customHeight="1" x14ac:dyDescent="0.25">
      <c r="A7" s="126"/>
      <c r="B7" s="126"/>
      <c r="C7" s="126"/>
      <c r="D7" s="126"/>
      <c r="E7" s="126"/>
      <c r="F7" s="126"/>
      <c r="G7" s="15"/>
    </row>
    <row r="8" spans="1:7" ht="10.5" customHeight="1" x14ac:dyDescent="0.25">
      <c r="A8" s="126"/>
      <c r="B8" s="126"/>
      <c r="C8" s="126"/>
      <c r="D8" s="126"/>
      <c r="E8" s="126"/>
      <c r="F8" s="126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2" t="s">
        <v>146</v>
      </c>
      <c r="B10" s="80">
        <v>500</v>
      </c>
      <c r="C10" s="81" t="s">
        <v>31</v>
      </c>
      <c r="D10" s="36" t="s">
        <v>41</v>
      </c>
      <c r="E10" s="36">
        <v>-3475691.33</v>
      </c>
      <c r="F10" s="51" t="s">
        <v>41</v>
      </c>
      <c r="G10" s="15"/>
    </row>
    <row r="11" spans="1:7" ht="12" customHeight="1" x14ac:dyDescent="0.25">
      <c r="A11" s="82" t="s">
        <v>32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147</v>
      </c>
      <c r="B12" s="83">
        <v>520</v>
      </c>
      <c r="C12" s="84" t="s">
        <v>31</v>
      </c>
      <c r="D12" s="88" t="s">
        <v>41</v>
      </c>
      <c r="E12" s="88" t="s">
        <v>41</v>
      </c>
      <c r="F12" s="89" t="s">
        <v>41</v>
      </c>
      <c r="G12" s="15"/>
    </row>
    <row r="13" spans="1:7" ht="12" customHeight="1" x14ac:dyDescent="0.25">
      <c r="A13" s="90" t="s">
        <v>148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149</v>
      </c>
      <c r="B14" s="83">
        <v>620</v>
      </c>
      <c r="C14" s="84" t="s">
        <v>31</v>
      </c>
      <c r="D14" s="88" t="s">
        <v>41</v>
      </c>
      <c r="E14" s="88" t="s">
        <v>41</v>
      </c>
      <c r="F14" s="89" t="s">
        <v>41</v>
      </c>
      <c r="G14" s="15"/>
    </row>
    <row r="15" spans="1:7" ht="12.95" customHeight="1" x14ac:dyDescent="0.25">
      <c r="A15" s="92" t="s">
        <v>148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150</v>
      </c>
      <c r="B16" s="83">
        <v>700</v>
      </c>
      <c r="C16" s="84"/>
      <c r="D16" s="88" t="s">
        <v>41</v>
      </c>
      <c r="E16" s="88" t="s">
        <v>41</v>
      </c>
      <c r="F16" s="89" t="s">
        <v>41</v>
      </c>
      <c r="G16" s="15"/>
    </row>
    <row r="17" spans="1:7" ht="23.25" x14ac:dyDescent="0.25">
      <c r="A17" s="94" t="s">
        <v>151</v>
      </c>
      <c r="B17" s="83">
        <v>700</v>
      </c>
      <c r="C17" s="84" t="s">
        <v>152</v>
      </c>
      <c r="D17" s="88" t="s">
        <v>41</v>
      </c>
      <c r="E17" s="88">
        <v>-3475691.33</v>
      </c>
      <c r="F17" s="89" t="s">
        <v>41</v>
      </c>
      <c r="G17" s="15"/>
    </row>
    <row r="18" spans="1:7" ht="14.1" customHeight="1" x14ac:dyDescent="0.25">
      <c r="A18" s="91" t="s">
        <v>153</v>
      </c>
      <c r="B18" s="83">
        <v>710</v>
      </c>
      <c r="C18" s="84"/>
      <c r="D18" s="88">
        <v>-21414120</v>
      </c>
      <c r="E18" s="88">
        <v>-6383.03</v>
      </c>
      <c r="F18" s="95" t="s">
        <v>154</v>
      </c>
      <c r="G18" s="15"/>
    </row>
    <row r="19" spans="1:7" x14ac:dyDescent="0.25">
      <c r="A19" s="56" t="s">
        <v>155</v>
      </c>
      <c r="B19" s="83">
        <v>710</v>
      </c>
      <c r="C19" s="84" t="s">
        <v>156</v>
      </c>
      <c r="D19" s="88">
        <v>-21414120</v>
      </c>
      <c r="E19" s="88">
        <v>-3973206.06</v>
      </c>
      <c r="F19" s="95" t="s">
        <v>154</v>
      </c>
      <c r="G19" s="15"/>
    </row>
    <row r="20" spans="1:7" ht="23.25" x14ac:dyDescent="0.25">
      <c r="A20" s="56" t="s">
        <v>157</v>
      </c>
      <c r="B20" s="83">
        <v>710</v>
      </c>
      <c r="C20" s="84" t="s">
        <v>158</v>
      </c>
      <c r="D20" s="88">
        <v>-21414120</v>
      </c>
      <c r="E20" s="88">
        <v>-3973206.06</v>
      </c>
      <c r="F20" s="95" t="s">
        <v>154</v>
      </c>
      <c r="G20" s="15"/>
    </row>
    <row r="21" spans="1:7" ht="23.25" x14ac:dyDescent="0.25">
      <c r="A21" s="56" t="s">
        <v>157</v>
      </c>
      <c r="B21" s="83">
        <v>710</v>
      </c>
      <c r="C21" s="84" t="s">
        <v>158</v>
      </c>
      <c r="D21" s="88">
        <v>-21414120</v>
      </c>
      <c r="E21" s="88">
        <v>-3973206.06</v>
      </c>
      <c r="F21" s="95" t="s">
        <v>154</v>
      </c>
      <c r="G21" s="15"/>
    </row>
    <row r="22" spans="1:7" ht="14.1" customHeight="1" x14ac:dyDescent="0.25">
      <c r="A22" s="91" t="s">
        <v>159</v>
      </c>
      <c r="B22" s="83">
        <v>720</v>
      </c>
      <c r="C22" s="84"/>
      <c r="D22" s="88">
        <v>21414120</v>
      </c>
      <c r="E22" s="88">
        <v>6383.03</v>
      </c>
      <c r="F22" s="95" t="s">
        <v>154</v>
      </c>
      <c r="G22" s="15"/>
    </row>
    <row r="23" spans="1:7" x14ac:dyDescent="0.25">
      <c r="A23" s="56" t="s">
        <v>160</v>
      </c>
      <c r="B23" s="83">
        <v>720</v>
      </c>
      <c r="C23" s="96" t="s">
        <v>161</v>
      </c>
      <c r="D23" s="88">
        <v>21414120</v>
      </c>
      <c r="E23" s="88">
        <v>497514.73</v>
      </c>
      <c r="F23" s="95" t="s">
        <v>154</v>
      </c>
      <c r="G23" s="15"/>
    </row>
    <row r="24" spans="1:7" ht="23.25" x14ac:dyDescent="0.25">
      <c r="A24" s="56" t="s">
        <v>162</v>
      </c>
      <c r="B24" s="83">
        <v>720</v>
      </c>
      <c r="C24" s="96" t="s">
        <v>163</v>
      </c>
      <c r="D24" s="88">
        <v>21414120</v>
      </c>
      <c r="E24" s="88">
        <v>497514.73</v>
      </c>
      <c r="F24" s="95" t="s">
        <v>154</v>
      </c>
      <c r="G24" s="15"/>
    </row>
    <row r="25" spans="1:7" ht="23.25" x14ac:dyDescent="0.25">
      <c r="A25" s="56" t="s">
        <v>162</v>
      </c>
      <c r="B25" s="83">
        <v>720</v>
      </c>
      <c r="C25" s="96" t="s">
        <v>163</v>
      </c>
      <c r="D25" s="88">
        <v>21414120</v>
      </c>
      <c r="E25" s="88">
        <v>497514.73</v>
      </c>
      <c r="F25" s="95" t="s">
        <v>154</v>
      </c>
      <c r="G25" s="15"/>
    </row>
    <row r="26" spans="1:7" ht="10.5" customHeight="1" x14ac:dyDescent="0.25">
      <c r="A26" s="97"/>
      <c r="B26" s="98"/>
      <c r="C26" s="99"/>
      <c r="D26" s="100"/>
      <c r="E26" s="101"/>
      <c r="F26" s="101"/>
      <c r="G26" s="15"/>
    </row>
    <row r="27" spans="1:7" x14ac:dyDescent="0.25">
      <c r="A27" s="102"/>
      <c r="B27" s="103" t="s">
        <v>164</v>
      </c>
      <c r="C27" s="102"/>
      <c r="D27" s="11"/>
      <c r="E27" s="104"/>
      <c r="F27" s="104"/>
      <c r="G27" s="15"/>
    </row>
    <row r="28" spans="1:7" ht="20.100000000000001" customHeight="1" x14ac:dyDescent="0.25">
      <c r="A28" s="17" t="s">
        <v>165</v>
      </c>
      <c r="B28" s="105"/>
      <c r="C28" s="15"/>
      <c r="D28" s="129"/>
      <c r="E28" s="130"/>
      <c r="F28" s="15"/>
      <c r="G28" s="15"/>
    </row>
    <row r="29" spans="1:7" ht="9.9499999999999993" customHeight="1" x14ac:dyDescent="0.25">
      <c r="A29" s="107"/>
      <c r="B29" s="108" t="s">
        <v>166</v>
      </c>
      <c r="C29" s="15"/>
      <c r="D29" s="131" t="s">
        <v>167</v>
      </c>
      <c r="E29" s="132"/>
      <c r="F29" s="15"/>
      <c r="G29" s="15"/>
    </row>
    <row r="30" spans="1:7" ht="9.9499999999999993" customHeight="1" x14ac:dyDescent="0.25">
      <c r="A30" s="102"/>
      <c r="B30" s="109"/>
      <c r="C30" s="110"/>
      <c r="D30" s="104"/>
      <c r="E30" s="104"/>
      <c r="F30" s="104"/>
      <c r="G30" s="15"/>
    </row>
    <row r="31" spans="1:7" ht="10.5" customHeight="1" x14ac:dyDescent="0.25">
      <c r="A31" s="111"/>
      <c r="B31" s="112"/>
      <c r="C31" s="110"/>
      <c r="D31" s="72"/>
      <c r="E31" s="133"/>
      <c r="F31" s="134"/>
      <c r="G31" s="15"/>
    </row>
    <row r="32" spans="1:7" x14ac:dyDescent="0.25">
      <c r="A32" s="70" t="s">
        <v>168</v>
      </c>
      <c r="B32" s="106" t="s">
        <v>164</v>
      </c>
      <c r="C32" s="15"/>
      <c r="D32" s="135"/>
      <c r="E32" s="136"/>
      <c r="F32" s="107"/>
      <c r="G32" s="15"/>
    </row>
    <row r="33" spans="1:7" ht="11.1" customHeight="1" x14ac:dyDescent="0.25">
      <c r="A33" s="15"/>
      <c r="B33" s="108" t="s">
        <v>166</v>
      </c>
      <c r="C33" s="15"/>
      <c r="D33" s="131" t="s">
        <v>167</v>
      </c>
      <c r="E33" s="132"/>
      <c r="F33" s="15"/>
      <c r="G33" s="15"/>
    </row>
    <row r="34" spans="1:7" ht="11.1" customHeight="1" x14ac:dyDescent="0.25">
      <c r="A34" s="15"/>
      <c r="B34" s="107"/>
      <c r="C34" s="15"/>
      <c r="D34" s="107"/>
      <c r="E34" s="107"/>
      <c r="F34" s="15"/>
      <c r="G34" s="15"/>
    </row>
    <row r="35" spans="1:7" ht="11.1" customHeight="1" x14ac:dyDescent="0.25">
      <c r="A35" s="15"/>
      <c r="B35" s="107"/>
      <c r="C35" s="15"/>
      <c r="D35" s="107"/>
      <c r="E35" s="107"/>
      <c r="F35" s="15"/>
      <c r="G35" s="15"/>
    </row>
    <row r="36" spans="1:7" ht="11.1" customHeight="1" x14ac:dyDescent="0.25">
      <c r="A36" s="15"/>
      <c r="B36" s="107"/>
      <c r="C36" s="15"/>
      <c r="D36" s="107"/>
      <c r="E36" s="107"/>
      <c r="F36" s="15"/>
      <c r="G36" s="15"/>
    </row>
    <row r="37" spans="1:7" ht="17.100000000000001" customHeight="1" x14ac:dyDescent="0.25">
      <c r="A37" s="11"/>
      <c r="B37" s="105" t="s">
        <v>164</v>
      </c>
      <c r="C37" s="110"/>
      <c r="D37" s="11"/>
      <c r="E37" s="11"/>
      <c r="F37" s="113" t="s">
        <v>169</v>
      </c>
      <c r="G37" s="15"/>
    </row>
    <row r="38" spans="1:7" ht="17.25" customHeight="1" x14ac:dyDescent="0.25">
      <c r="A38" s="17" t="s">
        <v>170</v>
      </c>
      <c r="B38" s="114"/>
      <c r="C38" s="15"/>
      <c r="D38" s="129"/>
      <c r="E38" s="130"/>
      <c r="F38" s="113" t="s">
        <v>169</v>
      </c>
      <c r="G38" s="15"/>
    </row>
    <row r="39" spans="1:7" ht="12" customHeight="1" x14ac:dyDescent="0.25">
      <c r="A39" s="107"/>
      <c r="B39" s="108" t="s">
        <v>166</v>
      </c>
      <c r="C39" s="15"/>
      <c r="D39" s="131" t="s">
        <v>167</v>
      </c>
      <c r="E39" s="132"/>
      <c r="F39" s="113" t="s">
        <v>169</v>
      </c>
      <c r="G39" s="15"/>
    </row>
    <row r="40" spans="1:7" ht="17.100000000000001" customHeight="1" x14ac:dyDescent="0.25">
      <c r="A40" s="17"/>
      <c r="B40" s="17"/>
      <c r="C40" s="17"/>
      <c r="D40" s="110"/>
      <c r="E40" s="11"/>
      <c r="F40" s="11"/>
      <c r="G40" s="15"/>
    </row>
    <row r="41" spans="1:7" hidden="1" x14ac:dyDescent="0.25">
      <c r="A41" s="17"/>
      <c r="B41" s="17" t="s">
        <v>164</v>
      </c>
      <c r="C41" s="17"/>
      <c r="D41" s="110"/>
      <c r="E41" s="11"/>
      <c r="F41" s="15"/>
      <c r="G41" s="15"/>
    </row>
    <row r="42" spans="1:7" hidden="1" x14ac:dyDescent="0.25">
      <c r="A42" s="113" t="s">
        <v>165</v>
      </c>
      <c r="B42" s="17"/>
      <c r="C42" s="17"/>
      <c r="D42" s="129"/>
      <c r="E42" s="130"/>
      <c r="F42" s="113" t="s">
        <v>164</v>
      </c>
      <c r="G42" s="15"/>
    </row>
    <row r="43" spans="1:7" hidden="1" x14ac:dyDescent="0.25">
      <c r="A43" s="113" t="s">
        <v>171</v>
      </c>
      <c r="B43" s="108" t="s">
        <v>166</v>
      </c>
      <c r="C43" s="15"/>
      <c r="D43" s="131" t="s">
        <v>167</v>
      </c>
      <c r="E43" s="132"/>
      <c r="F43" s="113" t="s">
        <v>164</v>
      </c>
      <c r="G43" s="15"/>
    </row>
    <row r="44" spans="1:7" ht="17.100000000000001" customHeight="1" x14ac:dyDescent="0.25">
      <c r="A44" s="113"/>
      <c r="B44" s="107"/>
      <c r="C44" s="15"/>
      <c r="D44" s="107"/>
      <c r="E44" s="107"/>
      <c r="F44" s="113"/>
      <c r="G44" s="15"/>
    </row>
    <row r="45" spans="1:7" hidden="1" x14ac:dyDescent="0.25">
      <c r="A45" s="17"/>
      <c r="B45" s="17" t="s">
        <v>164</v>
      </c>
      <c r="C45" s="17"/>
      <c r="D45" s="110"/>
      <c r="E45" s="11"/>
      <c r="F45" s="113" t="s">
        <v>164</v>
      </c>
      <c r="G45" s="15"/>
    </row>
    <row r="46" spans="1:7" hidden="1" x14ac:dyDescent="0.25">
      <c r="A46" s="113" t="s">
        <v>170</v>
      </c>
      <c r="B46" s="17"/>
      <c r="C46" s="17"/>
      <c r="D46" s="129"/>
      <c r="E46" s="130"/>
      <c r="F46" s="113" t="s">
        <v>164</v>
      </c>
      <c r="G46" s="15"/>
    </row>
    <row r="47" spans="1:7" hidden="1" x14ac:dyDescent="0.25">
      <c r="A47" s="113" t="s">
        <v>171</v>
      </c>
      <c r="B47" s="108" t="s">
        <v>166</v>
      </c>
      <c r="C47" s="15"/>
      <c r="D47" s="131" t="s">
        <v>167</v>
      </c>
      <c r="E47" s="132"/>
      <c r="F47" s="113" t="s">
        <v>164</v>
      </c>
      <c r="G47" s="15"/>
    </row>
    <row r="48" spans="1:7" ht="17.100000000000001" customHeight="1" x14ac:dyDescent="0.25">
      <c r="A48" s="17"/>
      <c r="B48" s="17"/>
      <c r="C48" s="17"/>
      <c r="D48" s="110"/>
      <c r="E48" s="11"/>
      <c r="F48" s="11"/>
      <c r="G48" s="15"/>
    </row>
    <row r="49" spans="1:7" ht="17.100000000000001" customHeight="1" x14ac:dyDescent="0.25">
      <c r="A49" s="17" t="s">
        <v>172</v>
      </c>
      <c r="B49" s="102"/>
      <c r="C49" s="102"/>
      <c r="D49" s="110"/>
      <c r="E49" s="2"/>
      <c r="F49" s="2"/>
      <c r="G49" s="15"/>
    </row>
    <row r="50" spans="1:7" ht="12.95" customHeight="1" x14ac:dyDescent="0.25">
      <c r="A50" s="115"/>
      <c r="B50" s="115"/>
      <c r="C50" s="115"/>
      <c r="D50" s="115"/>
      <c r="E50" s="115"/>
      <c r="F50" s="115"/>
      <c r="G50" s="15"/>
    </row>
    <row r="51" spans="1:7" ht="63.95" customHeight="1" x14ac:dyDescent="0.25">
      <c r="A51" s="137" t="s">
        <v>173</v>
      </c>
      <c r="B51" s="138"/>
      <c r="C51" s="138"/>
      <c r="D51" s="138"/>
      <c r="E51" s="138"/>
      <c r="F51" s="138"/>
      <c r="G51" s="15"/>
    </row>
    <row r="52" spans="1:7" ht="12.95" customHeight="1" x14ac:dyDescent="0.25">
      <c r="A52" s="116"/>
      <c r="B52" s="116"/>
      <c r="C52" s="116"/>
      <c r="D52" s="116"/>
      <c r="E52" s="116"/>
      <c r="F52" s="116"/>
      <c r="G52" s="15"/>
    </row>
  </sheetData>
  <mergeCells count="19">
    <mergeCell ref="D47:E47"/>
    <mergeCell ref="A51:F51"/>
    <mergeCell ref="D38:E38"/>
    <mergeCell ref="D39:E39"/>
    <mergeCell ref="D42:E42"/>
    <mergeCell ref="D43:E43"/>
    <mergeCell ref="D46:E46"/>
    <mergeCell ref="D28:E28"/>
    <mergeCell ref="D29:E29"/>
    <mergeCell ref="E31:F31"/>
    <mergeCell ref="D32:E32"/>
    <mergeCell ref="D33:E33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3021288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9F8A73E-6B20-4874-B64B-950DAEB593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DESKTOP-1OF6O8U\user</dc:creator>
  <cp:lastModifiedBy>Пользователь Windows</cp:lastModifiedBy>
  <dcterms:created xsi:type="dcterms:W3CDTF">2023-04-10T08:34:19Z</dcterms:created>
  <dcterms:modified xsi:type="dcterms:W3CDTF">2023-04-10T08:37:39Z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сельчиковааа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